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3_給付担当\05 庶務関係\23 ホームページ\HP更新作業\令和元年10月1日～\03 ＨＰ修正作業\R7.4.● HP修正（育休新制度）\掲載様式\"/>
    </mc:Choice>
  </mc:AlternateContent>
  <xr:revisionPtr revIDLastSave="0" documentId="13_ncr:1_{58BE1310-08B7-4468-A6CE-931B7E7C267E}" xr6:coauthVersionLast="47" xr6:coauthVersionMax="47" xr10:uidLastSave="{00000000-0000-0000-0000-000000000000}"/>
  <bookViews>
    <workbookView xWindow="-120" yWindow="-120" windowWidth="29040" windowHeight="15720" xr2:uid="{F01091B6-3456-4128-A668-C3F85B2D243F}"/>
  </bookViews>
  <sheets>
    <sheet name="報酬支給額証明書（育児時短勤務手当金）" sheetId="1" r:id="rId1"/>
    <sheet name="記入例" sheetId="2" r:id="rId2"/>
  </sheets>
  <definedNames>
    <definedName name="_xlnm.Print_Area" localSheetId="1">記入例!$A$1:$O$42</definedName>
    <definedName name="_xlnm.Print_Area" localSheetId="0">'報酬支給額証明書（育児時短勤務手当金）'!$A$1:$O$42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N26" i="2"/>
  <c r="N11" i="2"/>
  <c r="N11" i="1"/>
  <c r="N32" i="2" l="1"/>
  <c r="R17" i="2" s="1"/>
  <c r="N26" i="1"/>
  <c r="N30" i="1"/>
  <c r="N45" i="2" l="1"/>
  <c r="N46" i="2" s="1"/>
  <c r="N47" i="2" s="1"/>
  <c r="N48" i="2" s="1"/>
  <c r="N34" i="2" s="1"/>
  <c r="N44" i="2"/>
  <c r="N32" i="1"/>
  <c r="R17" i="1" l="1"/>
  <c r="N45" i="1" s="1"/>
  <c r="N44" i="1"/>
  <c r="N46" i="1" l="1"/>
  <c r="N47" i="1" s="1"/>
  <c r="N48" i="1" s="1"/>
  <c r="N34" i="1" s="1"/>
</calcChain>
</file>

<file path=xl/sharedStrings.xml><?xml version="1.0" encoding="utf-8"?>
<sst xmlns="http://schemas.openxmlformats.org/spreadsheetml/2006/main" count="105" uniqueCount="57">
  <si>
    <t>基準報酬月額相当額（第５項）</t>
    <rPh sb="0" eb="2">
      <t>キジュン</t>
    </rPh>
    <rPh sb="2" eb="4">
      <t>ホウシュウ</t>
    </rPh>
    <rPh sb="4" eb="6">
      <t>ゲツガク</t>
    </rPh>
    <rPh sb="6" eb="8">
      <t>ソウトウ</t>
    </rPh>
    <rPh sb="8" eb="9">
      <t>ガク</t>
    </rPh>
    <rPh sb="10" eb="11">
      <t>ダイ</t>
    </rPh>
    <rPh sb="12" eb="13">
      <t>コウ</t>
    </rPh>
    <phoneticPr fontId="2"/>
  </si>
  <si>
    <t>支給対象月の実績額</t>
    <rPh sb="0" eb="2">
      <t>シキュウ</t>
    </rPh>
    <rPh sb="2" eb="4">
      <t>タイショウ</t>
    </rPh>
    <rPh sb="4" eb="5">
      <t>ツキ</t>
    </rPh>
    <rPh sb="6" eb="8">
      <t>ジッセキ</t>
    </rPh>
    <rPh sb="8" eb="9">
      <t>ガク</t>
    </rPh>
    <phoneticPr fontId="2"/>
  </si>
  <si>
    <t>　報酬支給額証明書（育児時短勤務手当金）</t>
    <rPh sb="1" eb="3">
      <t>ホウシュウ</t>
    </rPh>
    <rPh sb="3" eb="6">
      <t>シキュウガク</t>
    </rPh>
    <rPh sb="6" eb="9">
      <t>ショウメイショ</t>
    </rPh>
    <rPh sb="10" eb="12">
      <t>イクジ</t>
    </rPh>
    <rPh sb="12" eb="19">
      <t>ジタンキンムテアテキン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</si>
  <si>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</si>
  <si>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</si>
  <si>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の給与報酬額について、下記のとおり証明します。</t>
    <rPh sb="1" eb="3">
      <t>キュウヨ</t>
    </rPh>
    <rPh sb="3" eb="5">
      <t>ホウシュウ</t>
    </rPh>
    <rPh sb="5" eb="6">
      <t>ガク</t>
    </rPh>
    <rPh sb="11" eb="13">
      <t>カキ</t>
    </rPh>
    <rPh sb="17" eb="19">
      <t>ショウメイ</t>
    </rPh>
    <phoneticPr fontId="2"/>
  </si>
  <si>
    <t>本来の支給額</t>
    <rPh sb="0" eb="2">
      <t>ホンライ</t>
    </rPh>
    <rPh sb="3" eb="5">
      <t>シキュウ</t>
    </rPh>
    <rPh sb="5" eb="6">
      <t>ガク</t>
    </rPh>
    <phoneticPr fontId="2"/>
  </si>
  <si>
    <t>証明者</t>
    <rPh sb="0" eb="2">
      <t>ショウメイ</t>
    </rPh>
    <rPh sb="2" eb="3">
      <t>シャ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</si>
  <si>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</si>
  <si>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</si>
  <si>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</si>
  <si>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連絡先</t>
    <rPh sb="0" eb="2">
      <t>レンラク</t>
    </rPh>
    <rPh sb="2" eb="3">
      <t>サキ</t>
    </rPh>
    <phoneticPr fontId="2"/>
  </si>
  <si>
    <t>証明日</t>
    <rPh sb="0" eb="2">
      <t>ショウメイ</t>
    </rPh>
    <rPh sb="2" eb="3">
      <t>ヒ</t>
    </rPh>
    <phoneticPr fontId="2"/>
  </si>
  <si>
    <t>　基本給</t>
    <phoneticPr fontId="2"/>
  </si>
  <si>
    <t>　調整額</t>
    <rPh sb="1" eb="3">
      <t>チョウセイ</t>
    </rPh>
    <rPh sb="3" eb="4">
      <t>ガク</t>
    </rPh>
    <phoneticPr fontId="2"/>
  </si>
  <si>
    <t>　地域手当</t>
    <rPh sb="1" eb="3">
      <t>チイキ</t>
    </rPh>
    <rPh sb="3" eb="5">
      <t>テアテ</t>
    </rPh>
    <phoneticPr fontId="2"/>
  </si>
  <si>
    <t>　扶養手当</t>
    <rPh sb="1" eb="3">
      <t>フヨウ</t>
    </rPh>
    <rPh sb="3" eb="5">
      <t>テアテ</t>
    </rPh>
    <phoneticPr fontId="2"/>
  </si>
  <si>
    <t>　住居手当</t>
    <rPh sb="1" eb="3">
      <t>ジュウキョ</t>
    </rPh>
    <rPh sb="3" eb="5">
      <t>テアテ</t>
    </rPh>
    <phoneticPr fontId="2"/>
  </si>
  <si>
    <t>　管理職手当</t>
    <rPh sb="1" eb="3">
      <t>カンリ</t>
    </rPh>
    <rPh sb="3" eb="4">
      <t>ショク</t>
    </rPh>
    <rPh sb="4" eb="6">
      <t>テアテ</t>
    </rPh>
    <phoneticPr fontId="2"/>
  </si>
  <si>
    <t>　通勤手当</t>
    <rPh sb="1" eb="3">
      <t>ツウキン</t>
    </rPh>
    <rPh sb="3" eb="5">
      <t>テアテ</t>
    </rPh>
    <phoneticPr fontId="2"/>
  </si>
  <si>
    <t>　単身赴任手当</t>
    <rPh sb="1" eb="3">
      <t>タンシン</t>
    </rPh>
    <rPh sb="3" eb="5">
      <t>フニン</t>
    </rPh>
    <rPh sb="5" eb="7">
      <t>テアテ</t>
    </rPh>
    <phoneticPr fontId="2"/>
  </si>
  <si>
    <t>　超過勤務手当</t>
    <rPh sb="1" eb="3">
      <t>チョウカ</t>
    </rPh>
    <rPh sb="3" eb="5">
      <t>キンム</t>
    </rPh>
    <rPh sb="5" eb="7">
      <t>テアテ</t>
    </rPh>
    <phoneticPr fontId="2"/>
  </si>
  <si>
    <t>　特殊勤務手当</t>
    <rPh sb="1" eb="3">
      <t>トクシュ</t>
    </rPh>
    <rPh sb="3" eb="5">
      <t>キンム</t>
    </rPh>
    <rPh sb="5" eb="7">
      <t>テアテ</t>
    </rPh>
    <phoneticPr fontId="2"/>
  </si>
  <si>
    <t>　休日給</t>
    <rPh sb="1" eb="3">
      <t>キュウジツ</t>
    </rPh>
    <rPh sb="3" eb="4">
      <t>キュウ</t>
    </rPh>
    <phoneticPr fontId="2"/>
  </si>
  <si>
    <t>　その他の手当</t>
    <rPh sb="3" eb="4">
      <t>タ</t>
    </rPh>
    <rPh sb="5" eb="7">
      <t>テアテ</t>
    </rPh>
    <phoneticPr fontId="2"/>
  </si>
  <si>
    <t>　育児時短勤務開始月の標準報酬月額　Ａ①　</t>
    <phoneticPr fontId="2"/>
  </si>
  <si>
    <r>
      <t xml:space="preserve">　適用する標準報酬月額　Ａ②
</t>
    </r>
    <r>
      <rPr>
        <sz val="9"/>
        <color theme="1"/>
        <rFont val="游ゴシック"/>
        <family val="3"/>
        <charset val="128"/>
        <scheme val="minor"/>
      </rPr>
      <t>　　Ａ①＞基準報酬額相当額＝基準報酬相当額
　　Ａ①&lt;基準報酬額相当額＝Ａ①</t>
    </r>
    <phoneticPr fontId="2"/>
  </si>
  <si>
    <t>　本来の報酬額合計　Ｂ</t>
    <phoneticPr fontId="2"/>
  </si>
  <si>
    <t>　勤務１時間あたりの給与額</t>
    <rPh sb="1" eb="3">
      <t>キンム</t>
    </rPh>
    <rPh sb="4" eb="6">
      <t>ジカン</t>
    </rPh>
    <rPh sb="10" eb="13">
      <t>キュウヨガク</t>
    </rPh>
    <phoneticPr fontId="2"/>
  </si>
  <si>
    <t>　減額時間</t>
    <rPh sb="1" eb="3">
      <t>ゲンガク</t>
    </rPh>
    <rPh sb="3" eb="5">
      <t>ジカン</t>
    </rPh>
    <phoneticPr fontId="2"/>
  </si>
  <si>
    <t>　支給対象月に支払われた報酬の額　Ｄ（Ｂ－Ｃ）</t>
    <phoneticPr fontId="2"/>
  </si>
  <si>
    <t>　支給金額</t>
    <rPh sb="1" eb="3">
      <t>シキュウ</t>
    </rPh>
    <rPh sb="3" eb="5">
      <t>キンガク</t>
    </rPh>
    <phoneticPr fontId="2"/>
  </si>
  <si>
    <t xml:space="preserve">
</t>
    <phoneticPr fontId="2"/>
  </si>
  <si>
    <t>組合員番号</t>
    <phoneticPr fontId="2"/>
  </si>
  <si>
    <t>組合員氏名</t>
  </si>
  <si>
    <t>最低限度額（第６項）</t>
    <rPh sb="0" eb="2">
      <t>サイテイ</t>
    </rPh>
    <rPh sb="2" eb="4">
      <t>ゲンド</t>
    </rPh>
    <rPh sb="4" eb="5">
      <t>ガク</t>
    </rPh>
    <rPh sb="6" eb="7">
      <t>ダイ</t>
    </rPh>
    <rPh sb="8" eb="9">
      <t>コウ</t>
    </rPh>
    <phoneticPr fontId="2"/>
  </si>
  <si>
    <t>①支給限度額該当性
D&lt;R14=D
D&gt;R14=0</t>
    <rPh sb="1" eb="3">
      <t>シキュウ</t>
    </rPh>
    <rPh sb="3" eb="5">
      <t>ゲンド</t>
    </rPh>
    <rPh sb="5" eb="6">
      <t>ガク</t>
    </rPh>
    <rPh sb="6" eb="9">
      <t>ガイトウセイ</t>
    </rPh>
    <phoneticPr fontId="2"/>
  </si>
  <si>
    <t>②支給予定額
D÷A②＜0.9＝Ｄ*0.1
D÷A②＞0.9=D*G10</t>
    <rPh sb="1" eb="3">
      <t>シキュウ</t>
    </rPh>
    <rPh sb="3" eb="5">
      <t>ヨテイ</t>
    </rPh>
    <rPh sb="5" eb="6">
      <t>ガク</t>
    </rPh>
    <phoneticPr fontId="2"/>
  </si>
  <si>
    <t>適用支給予定額</t>
    <rPh sb="0" eb="2">
      <t>テキヨウ</t>
    </rPh>
    <rPh sb="2" eb="4">
      <t>シキュウ</t>
    </rPh>
    <rPh sb="4" eb="6">
      <t>ヨテイ</t>
    </rPh>
    <rPh sb="6" eb="7">
      <t>ガク</t>
    </rPh>
    <phoneticPr fontId="2"/>
  </si>
  <si>
    <t>③第４項但し書該当性…該当するなら金額
D+支給予定額＜R14=支給予定額
D＋支給予定額＞R14＝Ｄ＋支給予定額ーR14</t>
    <rPh sb="4" eb="5">
      <t>タダ</t>
    </rPh>
    <rPh sb="6" eb="7">
      <t>ガ</t>
    </rPh>
    <rPh sb="9" eb="10">
      <t>セイ</t>
    </rPh>
    <rPh sb="11" eb="13">
      <t>ガイトウ</t>
    </rPh>
    <rPh sb="17" eb="19">
      <t>キンガク</t>
    </rPh>
    <rPh sb="22" eb="24">
      <t>シキュウ</t>
    </rPh>
    <rPh sb="24" eb="26">
      <t>ヨテイ</t>
    </rPh>
    <rPh sb="26" eb="27">
      <t>ガク</t>
    </rPh>
    <rPh sb="32" eb="34">
      <t>シキュウ</t>
    </rPh>
    <rPh sb="34" eb="36">
      <t>ヨテイ</t>
    </rPh>
    <rPh sb="36" eb="37">
      <t>ガク</t>
    </rPh>
    <rPh sb="40" eb="42">
      <t>シキュウ</t>
    </rPh>
    <rPh sb="42" eb="44">
      <t>ヨテイ</t>
    </rPh>
    <rPh sb="44" eb="45">
      <t>ガク</t>
    </rPh>
    <rPh sb="52" eb="54">
      <t>シキュウ</t>
    </rPh>
    <rPh sb="54" eb="56">
      <t>ヨテイ</t>
    </rPh>
    <rPh sb="56" eb="57">
      <t>ガク</t>
    </rPh>
    <phoneticPr fontId="2"/>
  </si>
  <si>
    <t>①、④いずれかに該当する場合、支給対象外</t>
    <rPh sb="15" eb="17">
      <t>シキュウ</t>
    </rPh>
    <phoneticPr fontId="2"/>
  </si>
  <si>
    <t>③に該当する場合、③が支給予定額</t>
    <rPh sb="11" eb="13">
      <t>シキュウ</t>
    </rPh>
    <phoneticPr fontId="2"/>
  </si>
  <si>
    <t>それ以外は②が支給予定額</t>
    <rPh sb="7" eb="9">
      <t>シキュウ</t>
    </rPh>
    <phoneticPr fontId="2"/>
  </si>
  <si>
    <r>
      <t>　減額給与</t>
    </r>
    <r>
      <rPr>
        <sz val="9"/>
        <color theme="1"/>
        <rFont val="游ゴシック"/>
        <family val="3"/>
        <charset val="128"/>
        <scheme val="minor"/>
      </rPr>
      <t>（勤務1時間あたりの給与額×減額時間）</t>
    </r>
    <r>
      <rPr>
        <sz val="11"/>
        <color theme="1"/>
        <rFont val="游ゴシック"/>
        <family val="2"/>
        <charset val="128"/>
        <scheme val="minor"/>
      </rPr>
      <t>Ｃ</t>
    </r>
    <rPh sb="6" eb="8">
      <t>キンム</t>
    </rPh>
    <phoneticPr fontId="2"/>
  </si>
  <si>
    <t>④最低限度額該当性
支給予定額&gt;R16＝支給予定額
支給予定額＜R16＝０円</t>
    <rPh sb="1" eb="3">
      <t>サイテイ</t>
    </rPh>
    <rPh sb="3" eb="5">
      <t>ゲンド</t>
    </rPh>
    <rPh sb="5" eb="6">
      <t>ガク</t>
    </rPh>
    <rPh sb="6" eb="9">
      <t>ガイトウセイ</t>
    </rPh>
    <rPh sb="10" eb="12">
      <t>シキュウ</t>
    </rPh>
    <rPh sb="12" eb="14">
      <t>ヨテイ</t>
    </rPh>
    <rPh sb="14" eb="15">
      <t>ガク</t>
    </rPh>
    <rPh sb="20" eb="22">
      <t>シキュウ</t>
    </rPh>
    <rPh sb="22" eb="24">
      <t>ヨテイ</t>
    </rPh>
    <rPh sb="24" eb="25">
      <t>ガク</t>
    </rPh>
    <rPh sb="26" eb="28">
      <t>シキュウ</t>
    </rPh>
    <rPh sb="28" eb="30">
      <t>ヨテイ</t>
    </rPh>
    <rPh sb="30" eb="31">
      <t>ガク</t>
    </rPh>
    <rPh sb="37" eb="38">
      <t>エン</t>
    </rPh>
    <phoneticPr fontId="2"/>
  </si>
  <si>
    <t>　　　　　　R7.4.1 Ver1.0</t>
    <phoneticPr fontId="2"/>
  </si>
  <si>
    <t>令和７</t>
    <rPh sb="0" eb="2">
      <t>レイワ</t>
    </rPh>
    <phoneticPr fontId="2"/>
  </si>
  <si>
    <t>01234567</t>
    <phoneticPr fontId="2"/>
  </si>
  <si>
    <t>東　京子</t>
    <rPh sb="0" eb="1">
      <t>ヒガシ</t>
    </rPh>
    <rPh sb="2" eb="4">
      <t>キョウコ</t>
    </rPh>
    <phoneticPr fontId="2"/>
  </si>
  <si>
    <t>　　　 　　　　　年　　　　月　　　　日</t>
    <rPh sb="9" eb="10">
      <t>ネン</t>
    </rPh>
    <rPh sb="14" eb="15">
      <t>ガツ</t>
    </rPh>
    <rPh sb="19" eb="20">
      <t>ニチ</t>
    </rPh>
    <phoneticPr fontId="2"/>
  </si>
  <si>
    <r>
      <t xml:space="preserve">　　　 </t>
    </r>
    <r>
      <rPr>
        <b/>
        <sz val="11"/>
        <color rgb="FFFF0000"/>
        <rFont val="游ゴシック"/>
        <family val="3"/>
        <charset val="128"/>
        <scheme val="minor"/>
      </rPr>
      <t>　令和７</t>
    </r>
    <r>
      <rPr>
        <sz val="11"/>
        <color theme="1"/>
        <rFont val="游ゴシック"/>
        <family val="2"/>
        <charset val="128"/>
        <scheme val="minor"/>
      </rPr>
      <t>　年　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b/>
        <sz val="11"/>
        <color rgb="FFFF0000"/>
        <rFont val="游ゴシック"/>
        <family val="3"/>
        <charset val="128"/>
        <scheme val="minor"/>
      </rPr>
      <t>５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b/>
        <sz val="11"/>
        <color rgb="FFFF0000"/>
        <rFont val="游ゴシック"/>
        <family val="3"/>
        <charset val="128"/>
        <scheme val="minor"/>
      </rPr>
      <t>２０</t>
    </r>
    <r>
      <rPr>
        <sz val="11"/>
        <color theme="1"/>
        <rFont val="游ゴシック"/>
        <family val="2"/>
        <charset val="128"/>
        <scheme val="minor"/>
      </rPr>
      <t>　日</t>
    </r>
    <rPh sb="5" eb="7">
      <t>レイワ</t>
    </rPh>
    <rPh sb="9" eb="10">
      <t>ネン</t>
    </rPh>
    <rPh sb="14" eb="15">
      <t>ガツ</t>
    </rPh>
    <rPh sb="19" eb="20">
      <t>ニチ</t>
    </rPh>
    <phoneticPr fontId="2"/>
  </si>
  <si>
    <t>主事</t>
    <rPh sb="0" eb="2">
      <t>シュジ</t>
    </rPh>
    <phoneticPr fontId="2"/>
  </si>
  <si>
    <t>●●局　●●部　●●課</t>
    <rPh sb="2" eb="3">
      <t>キョク</t>
    </rPh>
    <rPh sb="6" eb="7">
      <t>ブ</t>
    </rPh>
    <rPh sb="10" eb="11">
      <t>カ</t>
    </rPh>
    <phoneticPr fontId="2"/>
  </si>
  <si>
    <t>戸山　恵美子</t>
    <rPh sb="0" eb="2">
      <t>トヤマ</t>
    </rPh>
    <rPh sb="3" eb="6">
      <t>エミコ</t>
    </rPh>
    <phoneticPr fontId="2"/>
  </si>
  <si>
    <r>
      <t>03-</t>
    </r>
    <r>
      <rPr>
        <b/>
        <sz val="11"/>
        <color rgb="FFFF0000"/>
        <rFont val="Segoe UI Symbol"/>
        <family val="2"/>
      </rPr>
      <t>☓☓☓☓</t>
    </r>
    <r>
      <rPr>
        <b/>
        <sz val="11"/>
        <color rgb="FFFF0000"/>
        <rFont val="游ゴシック"/>
        <family val="2"/>
        <charset val="128"/>
        <scheme val="minor"/>
      </rPr>
      <t>-</t>
    </r>
    <r>
      <rPr>
        <b/>
        <sz val="11"/>
        <color rgb="FFFF0000"/>
        <rFont val="Segoe UI Symbol"/>
        <family val="2"/>
      </rPr>
      <t>△</t>
    </r>
    <r>
      <rPr>
        <b/>
        <sz val="11"/>
        <color rgb="FFFF0000"/>
        <rFont val="游ゴシック"/>
        <family val="2"/>
        <charset val="128"/>
        <scheme val="minor"/>
      </rPr>
      <t>△△△</t>
    </r>
    <phoneticPr fontId="2"/>
  </si>
  <si>
    <t>支給限度額（地共済法第70条の５第２項）</t>
    <rPh sb="0" eb="2">
      <t>シキュウ</t>
    </rPh>
    <rPh sb="2" eb="4">
      <t>ゲンド</t>
    </rPh>
    <rPh sb="4" eb="5">
      <t>ガク</t>
    </rPh>
    <rPh sb="6" eb="9">
      <t>チキョウサイ</t>
    </rPh>
    <rPh sb="9" eb="10">
      <t>ホウ</t>
    </rPh>
    <rPh sb="10" eb="11">
      <t>ダイ</t>
    </rPh>
    <rPh sb="13" eb="14">
      <t>ジョウ</t>
    </rPh>
    <rPh sb="16" eb="17">
      <t>ダイ</t>
    </rPh>
    <rPh sb="18" eb="19">
      <t>コウ</t>
    </rPh>
    <phoneticPr fontId="2"/>
  </si>
  <si>
    <t>省令で定める率（第４項第２号）</t>
    <rPh sb="0" eb="2">
      <t>ショウレイ</t>
    </rPh>
    <rPh sb="3" eb="4">
      <t>サダ</t>
    </rPh>
    <rPh sb="6" eb="7">
      <t>リツ</t>
    </rPh>
    <rPh sb="8" eb="9">
      <t>ダイ</t>
    </rPh>
    <rPh sb="10" eb="11">
      <t>コウ</t>
    </rPh>
    <rPh sb="11" eb="12">
      <t>ダイ</t>
    </rPh>
    <rPh sb="13" eb="1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</si>
</sst>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1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0" fillId="2" borderId="17" xfId="1" applyFont="1" applyFill="1" applyBorder="1">
      <alignment vertical="center"/>
    </xf>
    <xf numFmtId="38" fontId="0" fillId="0" borderId="17" xfId="1" applyFont="1" applyBorder="1">
      <alignment vertical="center"/>
    </xf>
    <xf numFmtId="38" fontId="0" fillId="0" borderId="25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177" fontId="0" fillId="0" borderId="1" xfId="0" applyNumberFormat="1" applyBorder="1">
      <alignment vertical="center"/>
    </xf>
    <xf numFmtId="0" fontId="0" fillId="3" borderId="0" xfId="0" applyFill="1" applyProtection="1">
      <alignment vertical="center"/>
      <protection locked="0"/>
    </xf>
    <xf numFmtId="38" fontId="0" fillId="3" borderId="3" xfId="1" applyFont="1" applyFill="1" applyBorder="1" applyProtection="1">
      <alignment vertical="center"/>
      <protection locked="0"/>
    </xf>
    <xf numFmtId="38" fontId="0" fillId="3" borderId="1" xfId="1" applyFont="1" applyFill="1" applyBorder="1" applyProtection="1">
      <alignment vertical="center"/>
      <protection locked="0"/>
    </xf>
    <xf numFmtId="38" fontId="0" fillId="3" borderId="18" xfId="1" applyFont="1" applyFill="1" applyBorder="1" applyProtection="1">
      <alignment vertical="center"/>
      <protection locked="0"/>
    </xf>
    <xf numFmtId="38" fontId="0" fillId="3" borderId="26" xfId="1" applyFont="1" applyFill="1" applyBorder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38" fontId="6" fillId="3" borderId="3" xfId="1" applyFont="1" applyFill="1" applyBorder="1" applyProtection="1">
      <alignment vertical="center"/>
      <protection locked="0"/>
    </xf>
    <xf numFmtId="38" fontId="6" fillId="3" borderId="1" xfId="1" applyFont="1" applyFill="1" applyBorder="1" applyProtection="1">
      <alignment vertical="center"/>
      <protection locked="0"/>
    </xf>
    <xf numFmtId="38" fontId="6" fillId="3" borderId="18" xfId="1" applyFont="1" applyFill="1" applyBorder="1" applyProtection="1">
      <alignment vertical="center"/>
      <protection locked="0"/>
    </xf>
    <xf numFmtId="38" fontId="6" fillId="3" borderId="26" xfId="1" applyFont="1" applyFill="1" applyBorder="1" applyProtection="1">
      <alignment vertical="center"/>
      <protection locked="0"/>
    </xf>
    <xf numFmtId="5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19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6" xfId="0" quotePrefix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341313</xdr:colOff>
      <xdr:row>0</xdr:row>
      <xdr:rowOff>87312</xdr:rowOff>
    </xdr:from>
    <xdr:to>
      <xdr:col>9</xdr:col>
      <xdr:colOff>285750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6E4CFA-F998-61F3-21AA-6472C93EE843}"/>
            </a:ext>
          </a:extLst>
        </xdr:cNvPr>
        <xdr:cNvSpPr txBox="1"/>
      </xdr:nvSpPr>
      <xdr:spPr>
        <a:xfrm>
          <a:off x="2151063" y="87312"/>
          <a:ext cx="1341437" cy="30956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127000</xdr:colOff>
      <xdr:row>34</xdr:row>
      <xdr:rowOff>127001</xdr:rowOff>
    </xdr:from>
    <xdr:to>
      <xdr:col>5</xdr:col>
      <xdr:colOff>15875</xdr:colOff>
      <xdr:row>37</xdr:row>
      <xdr:rowOff>172615</xdr:rowOff>
    </xdr:to>
    <xdr:sp macro="" textlink="">
      <xdr:nvSpPr>
        <xdr:cNvPr id="3" name="角丸四角形吹き出し 34">
          <a:extLst>
            <a:ext uri="{FF2B5EF4-FFF2-40B4-BE49-F238E27FC236}">
              <a16:creationId xmlns:a16="http://schemas.microsoft.com/office/drawing/2014/main" id="{530FAA0B-08DC-42D8-98F6-B93976E3F27D}"/>
            </a:ext>
          </a:extLst>
        </xdr:cNvPr>
        <xdr:cNvSpPr/>
      </xdr:nvSpPr>
      <xdr:spPr>
        <a:xfrm>
          <a:off x="127000" y="8604251"/>
          <a:ext cx="1698625" cy="656802"/>
        </a:xfrm>
        <a:prstGeom prst="wedgeRoundRectCallout">
          <a:avLst>
            <a:gd name="adj1" fmla="val 57668"/>
            <a:gd name="adj2" fmla="val 1013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 b="1">
              <a:solidFill>
                <a:srgbClr val="FF0000"/>
              </a:solidFill>
            </a:rPr>
            <a:t>証明書を作成した担当者名で署名又は記名してください。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246062</xdr:colOff>
      <xdr:row>32</xdr:row>
      <xdr:rowOff>87311</xdr:rowOff>
    </xdr:from>
    <xdr:to>
      <xdr:col>11</xdr:col>
      <xdr:colOff>344488</xdr:colOff>
      <xdr:row>34</xdr:row>
      <xdr:rowOff>50476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80C3D18C-6309-4D0F-A3A3-C5E3E122D64D}"/>
            </a:ext>
          </a:extLst>
        </xdr:cNvPr>
        <xdr:cNvSpPr/>
      </xdr:nvSpPr>
      <xdr:spPr>
        <a:xfrm>
          <a:off x="1706562" y="8064499"/>
          <a:ext cx="2543176" cy="463227"/>
        </a:xfrm>
        <a:prstGeom prst="wedgeRoundRectCallout">
          <a:avLst>
            <a:gd name="adj1" fmla="val 80295"/>
            <a:gd name="adj2" fmla="val 1769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 b="1">
              <a:solidFill>
                <a:srgbClr val="FF0000"/>
              </a:solidFill>
            </a:rPr>
            <a:t>この月の育児時短勤務手当金の支給金額が計算されます。（０なら支給なし）</a:t>
          </a:r>
        </a:p>
      </xdr:txBody>
    </xdr:sp>
    <xdr:clientData/>
  </xdr:twoCellAnchor>
  <xdr:twoCellAnchor>
    <xdr:from>
      <xdr:col>5</xdr:col>
      <xdr:colOff>174625</xdr:colOff>
      <xdr:row>13</xdr:row>
      <xdr:rowOff>87313</xdr:rowOff>
    </xdr:from>
    <xdr:to>
      <xdr:col>12</xdr:col>
      <xdr:colOff>238125</xdr:colOff>
      <xdr:row>15</xdr:row>
      <xdr:rowOff>158750</xdr:rowOff>
    </xdr:to>
    <xdr:sp macro="" textlink="">
      <xdr:nvSpPr>
        <xdr:cNvPr id="5" name="角丸四角形 9">
          <a:extLst>
            <a:ext uri="{FF2B5EF4-FFF2-40B4-BE49-F238E27FC236}">
              <a16:creationId xmlns:a16="http://schemas.microsoft.com/office/drawing/2014/main" id="{D1AEBB55-1A46-431A-9130-7AACAA115A18}"/>
            </a:ext>
          </a:extLst>
        </xdr:cNvPr>
        <xdr:cNvSpPr/>
      </xdr:nvSpPr>
      <xdr:spPr>
        <a:xfrm>
          <a:off x="1984375" y="3476626"/>
          <a:ext cx="2508250" cy="547687"/>
        </a:xfrm>
        <a:prstGeom prst="roundRect">
          <a:avLst/>
        </a:prstGeom>
        <a:solidFill>
          <a:schemeClr val="bg1"/>
        </a:solidFill>
        <a:ln>
          <a:solidFill>
            <a:srgbClr val="FF0000">
              <a:alpha val="9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 b="1">
              <a:solidFill>
                <a:srgbClr val="FF0000"/>
              </a:solidFill>
            </a:rPr>
            <a:t>減額されていない、本来の給与月額等（１０割）の金額を入力してください</a:t>
          </a:r>
          <a:r>
            <a:rPr kumimoji="1" lang="ja-JP" altLang="en-US" sz="100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5</xdr:col>
      <xdr:colOff>111126</xdr:colOff>
      <xdr:row>16</xdr:row>
      <xdr:rowOff>63500</xdr:rowOff>
    </xdr:from>
    <xdr:to>
      <xdr:col>12</xdr:col>
      <xdr:colOff>269876</xdr:colOff>
      <xdr:row>24</xdr:row>
      <xdr:rowOff>182562</xdr:rowOff>
    </xdr:to>
    <xdr:sp macro="" textlink="">
      <xdr:nvSpPr>
        <xdr:cNvPr id="6" name="角丸四角形 9">
          <a:extLst>
            <a:ext uri="{FF2B5EF4-FFF2-40B4-BE49-F238E27FC236}">
              <a16:creationId xmlns:a16="http://schemas.microsoft.com/office/drawing/2014/main" id="{33CA59AB-9E6B-42FF-BB40-9E33DB2092EA}"/>
            </a:ext>
          </a:extLst>
        </xdr:cNvPr>
        <xdr:cNvSpPr/>
      </xdr:nvSpPr>
      <xdr:spPr>
        <a:xfrm>
          <a:off x="1920876" y="4175125"/>
          <a:ext cx="2603500" cy="2032000"/>
        </a:xfrm>
        <a:prstGeom prst="roundRect">
          <a:avLst/>
        </a:prstGeom>
        <a:solidFill>
          <a:schemeClr val="bg1"/>
        </a:solidFill>
        <a:ln>
          <a:solidFill>
            <a:srgbClr val="FF0000">
              <a:alpha val="98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 b="1">
              <a:solidFill>
                <a:srgbClr val="FF0000"/>
              </a:solidFill>
            </a:rPr>
            <a:t>支給対象月に支払われた（給与明細に記載された）手当等の金額を入力してください。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通勤手当が６か月分まとめて支払われる組合員については、その金額を６で割った金額（１円未満切り捨て）を入力してください。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なお、その他の手当に賞与や児童手当は含みません。</a:t>
          </a:r>
        </a:p>
      </xdr:txBody>
    </xdr:sp>
    <xdr:clientData/>
  </xdr:twoCellAnchor>
  <xdr:twoCellAnchor>
    <xdr:from>
      <xdr:col>6</xdr:col>
      <xdr:colOff>285750</xdr:colOff>
      <xdr:row>26</xdr:row>
      <xdr:rowOff>63500</xdr:rowOff>
    </xdr:from>
    <xdr:to>
      <xdr:col>12</xdr:col>
      <xdr:colOff>285750</xdr:colOff>
      <xdr:row>27</xdr:row>
      <xdr:rowOff>214312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2AE1EE18-E010-4815-8E50-256D81D51B47}"/>
            </a:ext>
          </a:extLst>
        </xdr:cNvPr>
        <xdr:cNvSpPr/>
      </xdr:nvSpPr>
      <xdr:spPr>
        <a:xfrm>
          <a:off x="2444750" y="6580188"/>
          <a:ext cx="2095500" cy="388937"/>
        </a:xfrm>
        <a:prstGeom prst="wedgeRoundRectCallout">
          <a:avLst>
            <a:gd name="adj1" fmla="val -66574"/>
            <a:gd name="adj2" fmla="val 2260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 b="1">
              <a:solidFill>
                <a:srgbClr val="FF0000"/>
              </a:solidFill>
            </a:rPr>
            <a:t>１時間あたりの給与減額単価を入力してください。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0C1C-8B33-44F9-B685-ED2D07C6EC20}">
  <sheetPr>
    <pageSetUpPr fitToPage="1"/>
  </sheetPr>
  <dimension ref="B1:R52"/>
  <sheetViews>
    <sheetView showGridLines="0" tabSelected="1" view="pageBreakPreview" zoomScale="120" zoomScaleNormal="100" zoomScaleSheetLayoutView="120" workbookViewId="0">
      <selection activeCell="Q18" sqref="Q18"/>
    </sheetView>
  </sheetViews>
  <sheetFormatPr defaultRowHeight="18.75" x14ac:dyDescent="0.4"/>
  <cols>
    <col min="1" max="1" width="1.875" customWidth="1"/>
    <col min="2" max="2" width="8.125" customWidth="1"/>
    <col min="3" max="13" width="4.625" customWidth="1"/>
    <col min="14" max="14" width="12.25" style="1" customWidth="1"/>
    <col min="15" max="15" width="2.5" style="6" customWidth="1"/>
    <col min="16" max="16" width="3.25" customWidth="1"/>
    <col min="17" max="17" width="36.875" customWidth="1"/>
    <col min="18" max="18" width="16.25" customWidth="1"/>
  </cols>
  <sheetData>
    <row r="1" spans="2:18" ht="15.75" customHeight="1" x14ac:dyDescent="0.4">
      <c r="L1" s="30" t="s">
        <v>45</v>
      </c>
      <c r="M1" s="31"/>
      <c r="N1" s="31"/>
      <c r="O1" s="31"/>
    </row>
    <row r="2" spans="2:18" ht="15.75" customHeight="1" x14ac:dyDescent="0.4"/>
    <row r="3" spans="2:18" ht="33" x14ac:dyDescent="0.4">
      <c r="B3" s="4" t="s">
        <v>2</v>
      </c>
      <c r="C3" s="4"/>
    </row>
    <row r="4" spans="2:18" ht="18" customHeight="1" x14ac:dyDescent="0.4"/>
    <row r="5" spans="2:18" x14ac:dyDescent="0.4">
      <c r="B5" s="32"/>
      <c r="C5" s="32"/>
      <c r="D5" s="3" t="s">
        <v>3</v>
      </c>
      <c r="E5" s="20"/>
      <c r="F5" s="3" t="s">
        <v>4</v>
      </c>
      <c r="G5" t="s">
        <v>5</v>
      </c>
      <c r="H5" s="3"/>
      <c r="N5"/>
      <c r="O5"/>
    </row>
    <row r="6" spans="2:18" ht="21.75" customHeight="1" x14ac:dyDescent="0.4">
      <c r="E6" s="3"/>
      <c r="F6" s="3"/>
      <c r="G6" s="3"/>
      <c r="H6" s="3"/>
      <c r="J6" s="3"/>
      <c r="K6" s="3"/>
      <c r="L6" s="3"/>
      <c r="M6" s="3"/>
      <c r="N6"/>
      <c r="O6"/>
    </row>
    <row r="7" spans="2:18" x14ac:dyDescent="0.4">
      <c r="C7" s="33" t="s">
        <v>33</v>
      </c>
      <c r="D7" s="33"/>
      <c r="E7" s="33"/>
      <c r="F7" s="33"/>
      <c r="G7" s="33"/>
      <c r="H7" s="34"/>
      <c r="I7" s="35"/>
      <c r="J7" s="35"/>
      <c r="K7" s="35"/>
      <c r="L7" s="35"/>
      <c r="M7" s="36"/>
      <c r="N7" s="3"/>
      <c r="O7"/>
    </row>
    <row r="8" spans="2:18" x14ac:dyDescent="0.4">
      <c r="C8" s="33" t="s">
        <v>34</v>
      </c>
      <c r="D8" s="33"/>
      <c r="E8" s="33"/>
      <c r="F8" s="33"/>
      <c r="G8" s="33"/>
      <c r="H8" s="34"/>
      <c r="I8" s="35"/>
      <c r="J8" s="35"/>
      <c r="K8" s="35"/>
      <c r="L8" s="35"/>
      <c r="M8" s="36"/>
      <c r="N8"/>
      <c r="O8"/>
      <c r="P8" s="1"/>
    </row>
    <row r="9" spans="2:18" ht="17.25" customHeight="1" x14ac:dyDescent="0.4">
      <c r="D9" s="3"/>
      <c r="E9" s="3"/>
      <c r="F9" s="3"/>
      <c r="G9" s="3"/>
      <c r="H9" s="3"/>
    </row>
    <row r="10" spans="2:18" ht="19.5" thickBot="1" x14ac:dyDescent="0.45">
      <c r="B10" s="41" t="s">
        <v>25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21"/>
      <c r="O10" s="7"/>
    </row>
    <row r="11" spans="2:18" ht="52.5" customHeight="1" thickBot="1" x14ac:dyDescent="0.45">
      <c r="B11" s="44" t="s">
        <v>26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13">
        <f>IF(N10&gt;=R15,R15,N10)</f>
        <v>0</v>
      </c>
      <c r="O11" s="7"/>
    </row>
    <row r="12" spans="2:18" ht="6.75" customHeight="1" x14ac:dyDescent="0.4"/>
    <row r="13" spans="2:18" ht="9.75" customHeight="1" x14ac:dyDescent="0.4"/>
    <row r="14" spans="2:18" x14ac:dyDescent="0.4">
      <c r="B14" s="37" t="s">
        <v>6</v>
      </c>
      <c r="C14" s="41" t="s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22"/>
      <c r="O14" s="7"/>
      <c r="Q14" s="2" t="s">
        <v>55</v>
      </c>
      <c r="R14" s="19">
        <v>459000</v>
      </c>
    </row>
    <row r="15" spans="2:18" x14ac:dyDescent="0.4">
      <c r="B15" s="38"/>
      <c r="C15" s="52" t="s">
        <v>14</v>
      </c>
      <c r="D15" s="53"/>
      <c r="E15" s="53"/>
      <c r="F15" s="53"/>
      <c r="G15" s="53"/>
      <c r="H15" s="53"/>
      <c r="I15" s="53"/>
      <c r="J15" s="53"/>
      <c r="K15" s="53"/>
      <c r="L15" s="53"/>
      <c r="M15" s="54"/>
      <c r="N15" s="22"/>
      <c r="O15" s="7"/>
      <c r="Q15" s="2" t="s">
        <v>0</v>
      </c>
      <c r="R15" s="19">
        <v>470700</v>
      </c>
    </row>
    <row r="16" spans="2:18" ht="19.5" thickBot="1" x14ac:dyDescent="0.45">
      <c r="B16" s="38"/>
      <c r="C16" s="41" t="s">
        <v>15</v>
      </c>
      <c r="D16" s="42"/>
      <c r="E16" s="42"/>
      <c r="F16" s="42"/>
      <c r="G16" s="42"/>
      <c r="H16" s="42"/>
      <c r="I16" s="42"/>
      <c r="J16" s="42"/>
      <c r="K16" s="42"/>
      <c r="L16" s="42"/>
      <c r="M16" s="43"/>
      <c r="N16" s="21"/>
      <c r="O16" s="7"/>
      <c r="Q16" s="2" t="s">
        <v>35</v>
      </c>
      <c r="R16" s="19">
        <v>2295</v>
      </c>
    </row>
    <row r="17" spans="2:18" ht="19.5" thickTop="1" x14ac:dyDescent="0.4">
      <c r="B17" s="39" t="s">
        <v>1</v>
      </c>
      <c r="C17" s="61" t="s">
        <v>16</v>
      </c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23"/>
      <c r="O17" s="7"/>
      <c r="Q17" s="2" t="s">
        <v>56</v>
      </c>
      <c r="R17" s="16" t="e">
        <f>ROUND((N11-(N32+N11*1/100*(N11-N32)/(N11*10/100)))/N32,4)</f>
        <v>#DIV/0!</v>
      </c>
    </row>
    <row r="18" spans="2:18" x14ac:dyDescent="0.4">
      <c r="B18" s="40"/>
      <c r="C18" s="52" t="s">
        <v>17</v>
      </c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22"/>
      <c r="O18" s="7"/>
    </row>
    <row r="19" spans="2:18" ht="18.75" customHeight="1" x14ac:dyDescent="0.4">
      <c r="B19" s="40"/>
      <c r="C19" s="52" t="s">
        <v>18</v>
      </c>
      <c r="D19" s="53"/>
      <c r="E19" s="53"/>
      <c r="F19" s="53"/>
      <c r="G19" s="53"/>
      <c r="H19" s="53"/>
      <c r="I19" s="53"/>
      <c r="J19" s="53"/>
      <c r="K19" s="53"/>
      <c r="L19" s="53"/>
      <c r="M19" s="54"/>
      <c r="N19" s="22"/>
      <c r="O19" s="7"/>
    </row>
    <row r="20" spans="2:18" ht="18.75" customHeight="1" x14ac:dyDescent="0.4">
      <c r="B20" s="40"/>
      <c r="C20" s="52" t="s">
        <v>19</v>
      </c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22"/>
      <c r="O20" s="7"/>
    </row>
    <row r="21" spans="2:18" ht="18.75" customHeight="1" x14ac:dyDescent="0.4">
      <c r="B21" s="40"/>
      <c r="C21" s="52" t="s">
        <v>20</v>
      </c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22"/>
      <c r="O21" s="7"/>
    </row>
    <row r="22" spans="2:18" x14ac:dyDescent="0.4">
      <c r="B22" s="40"/>
      <c r="C22" s="52" t="s">
        <v>21</v>
      </c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22"/>
      <c r="O22" s="7"/>
    </row>
    <row r="23" spans="2:18" ht="18.75" customHeight="1" x14ac:dyDescent="0.4">
      <c r="B23" s="40"/>
      <c r="C23" s="52" t="s">
        <v>22</v>
      </c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22"/>
      <c r="O23" s="7"/>
    </row>
    <row r="24" spans="2:18" x14ac:dyDescent="0.4">
      <c r="B24" s="40"/>
      <c r="C24" s="52" t="s">
        <v>23</v>
      </c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22"/>
      <c r="O24" s="7"/>
    </row>
    <row r="25" spans="2:18" ht="19.5" thickBot="1" x14ac:dyDescent="0.45">
      <c r="B25" s="40"/>
      <c r="C25" s="47" t="s">
        <v>24</v>
      </c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21"/>
      <c r="O25" s="7"/>
    </row>
    <row r="26" spans="2:18" ht="19.5" thickBot="1" x14ac:dyDescent="0.45">
      <c r="B26" s="50" t="s">
        <v>27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14">
        <f>SUM(N14:N25)</f>
        <v>0</v>
      </c>
      <c r="O26" s="7"/>
    </row>
    <row r="27" spans="2:18" x14ac:dyDescent="0.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7"/>
      <c r="O27" s="7"/>
    </row>
    <row r="28" spans="2:18" x14ac:dyDescent="0.4">
      <c r="B28" s="52" t="s">
        <v>28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22"/>
      <c r="O28" s="7"/>
    </row>
    <row r="29" spans="2:18" ht="19.5" thickBot="1" x14ac:dyDescent="0.45">
      <c r="B29" s="58" t="s">
        <v>29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24"/>
      <c r="O29" s="7"/>
    </row>
    <row r="30" spans="2:18" ht="19.5" thickBot="1" x14ac:dyDescent="0.45">
      <c r="B30" s="50" t="s">
        <v>43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5"/>
      <c r="N30" s="14">
        <f>N28*N29</f>
        <v>0</v>
      </c>
      <c r="O30" s="7"/>
    </row>
    <row r="31" spans="2:18" ht="19.5" thickBot="1" x14ac:dyDescent="0.4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8"/>
      <c r="O31" s="7"/>
    </row>
    <row r="32" spans="2:18" ht="19.5" thickBot="1" x14ac:dyDescent="0.45">
      <c r="B32" s="50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5"/>
      <c r="N32" s="14">
        <f>N26-N30</f>
        <v>0</v>
      </c>
      <c r="O32" s="7"/>
    </row>
    <row r="33" spans="2:17" ht="19.5" thickBot="1" x14ac:dyDescent="0.45"/>
    <row r="34" spans="2:17" ht="20.25" thickTop="1" thickBot="1" x14ac:dyDescent="0.45">
      <c r="B34" s="56" t="s">
        <v>31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15" t="str">
        <f>IFERROR(N48,"")</f>
        <v/>
      </c>
      <c r="O34" s="9"/>
    </row>
    <row r="35" spans="2:17" ht="19.5" thickTop="1" x14ac:dyDescent="0.4"/>
    <row r="36" spans="2:17" ht="9.75" customHeight="1" x14ac:dyDescent="0.4"/>
    <row r="37" spans="2:17" x14ac:dyDescent="0.4">
      <c r="B37" s="31" t="s">
        <v>7</v>
      </c>
      <c r="C37" s="31"/>
      <c r="D37" s="31"/>
      <c r="E37" s="31"/>
      <c r="F37" s="31" t="s">
        <v>12</v>
      </c>
      <c r="G37" s="31"/>
      <c r="H37" s="65" t="s">
        <v>49</v>
      </c>
      <c r="I37" s="65"/>
      <c r="J37" s="65"/>
      <c r="K37" s="65"/>
      <c r="L37" s="65"/>
      <c r="M37" s="65"/>
      <c r="N37" s="65"/>
    </row>
    <row r="38" spans="2:17" x14ac:dyDescent="0.4">
      <c r="B38" s="31"/>
      <c r="C38" s="31"/>
      <c r="D38" s="31"/>
      <c r="E38" s="31"/>
      <c r="F38" s="31" t="s">
        <v>8</v>
      </c>
      <c r="G38" s="31"/>
      <c r="H38" s="35"/>
      <c r="I38" s="35"/>
      <c r="J38" s="35"/>
      <c r="K38" s="35"/>
      <c r="L38" s="35"/>
      <c r="M38" s="35"/>
      <c r="N38" s="35"/>
    </row>
    <row r="39" spans="2:17" x14ac:dyDescent="0.4">
      <c r="B39" s="31"/>
      <c r="C39" s="31"/>
      <c r="D39" s="31"/>
      <c r="E39" s="31"/>
      <c r="F39" s="31" t="s">
        <v>9</v>
      </c>
      <c r="G39" s="31"/>
      <c r="H39" s="35"/>
      <c r="I39" s="35"/>
      <c r="J39" s="35"/>
      <c r="K39" s="35"/>
      <c r="L39" s="35"/>
      <c r="M39" s="35"/>
      <c r="N39" s="35"/>
    </row>
    <row r="40" spans="2:17" x14ac:dyDescent="0.4">
      <c r="B40" s="31"/>
      <c r="C40" s="31"/>
      <c r="D40" s="31"/>
      <c r="E40" s="31"/>
      <c r="F40" s="31" t="s">
        <v>10</v>
      </c>
      <c r="G40" s="31"/>
      <c r="H40" s="35"/>
      <c r="I40" s="35"/>
      <c r="J40" s="35"/>
      <c r="K40" s="35"/>
      <c r="L40" s="35"/>
      <c r="M40" s="35"/>
      <c r="N40" s="35"/>
    </row>
    <row r="41" spans="2:17" x14ac:dyDescent="0.4">
      <c r="B41" s="31"/>
      <c r="C41" s="31"/>
      <c r="D41" s="31"/>
      <c r="E41" s="31"/>
      <c r="F41" s="31" t="s">
        <v>11</v>
      </c>
      <c r="G41" s="31"/>
      <c r="H41" s="35"/>
      <c r="I41" s="35"/>
      <c r="J41" s="35"/>
      <c r="K41" s="35"/>
      <c r="L41" s="35"/>
      <c r="M41" s="35"/>
      <c r="N41" s="35"/>
    </row>
    <row r="44" spans="2:17" ht="57" customHeight="1" x14ac:dyDescent="0.4">
      <c r="B44" s="64" t="s">
        <v>36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1">
        <f>IF(R14-N32&lt;=0,0,N32)</f>
        <v>0</v>
      </c>
      <c r="O44" s="8"/>
    </row>
    <row r="45" spans="2:17" ht="57.75" customHeight="1" x14ac:dyDescent="0.4">
      <c r="B45" s="64" t="s">
        <v>37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1" t="e">
        <f>ROUNDDOWN(IF(N32/N11&gt;=0.9,N32*R17,N32*0.1),0)</f>
        <v>#DIV/0!</v>
      </c>
      <c r="O45" s="8"/>
    </row>
    <row r="46" spans="2:17" ht="59.25" customHeight="1" x14ac:dyDescent="0.4">
      <c r="B46" s="64" t="s">
        <v>39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11" t="e">
        <f>IF(N45+N32&gt;R14,R14-N32,"非該当")</f>
        <v>#DIV/0!</v>
      </c>
      <c r="O46" s="8"/>
    </row>
    <row r="47" spans="2:17" x14ac:dyDescent="0.4">
      <c r="B47" s="64" t="s">
        <v>38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11" t="e">
        <f>IF(N46="非該当",N45,N46)</f>
        <v>#DIV/0!</v>
      </c>
      <c r="O47" s="8"/>
    </row>
    <row r="48" spans="2:17" ht="56.25" x14ac:dyDescent="0.4">
      <c r="B48" s="64" t="s">
        <v>44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11" t="e">
        <f>IF(N47-R16&lt;=0,0,N47)</f>
        <v>#DIV/0!</v>
      </c>
      <c r="O48" s="8"/>
      <c r="Q48" s="5" t="s">
        <v>32</v>
      </c>
    </row>
    <row r="49" spans="2:2" ht="9" customHeight="1" x14ac:dyDescent="0.4"/>
    <row r="50" spans="2:2" x14ac:dyDescent="0.4">
      <c r="B50" t="s">
        <v>40</v>
      </c>
    </row>
    <row r="51" spans="2:2" x14ac:dyDescent="0.4">
      <c r="B51" t="s">
        <v>41</v>
      </c>
    </row>
    <row r="52" spans="2:2" x14ac:dyDescent="0.4">
      <c r="B52" t="s">
        <v>42</v>
      </c>
    </row>
  </sheetData>
  <sheetProtection algorithmName="SHA-512" hashValue="IaJ5g1blJDiKK8xdeb6OtsDo0jT6MgT4lbEwp+VqrTqiVog9DETM2jewV/ziX4lh5qoH8elq5NC0drlxPolJZw==" saltValue="e2QYCmRtGFkyrQGaHeuIUw==" spinCount="100000" sheet="1" objects="1" scenarios="1"/>
  <mergeCells count="44">
    <mergeCell ref="B45:M45"/>
    <mergeCell ref="B46:M46"/>
    <mergeCell ref="B47:M47"/>
    <mergeCell ref="B48:M48"/>
    <mergeCell ref="F37:G37"/>
    <mergeCell ref="F39:G39"/>
    <mergeCell ref="F40:G40"/>
    <mergeCell ref="F41:G41"/>
    <mergeCell ref="H37:N37"/>
    <mergeCell ref="H39:N39"/>
    <mergeCell ref="H40:N40"/>
    <mergeCell ref="H41:N41"/>
    <mergeCell ref="F38:G38"/>
    <mergeCell ref="H38:N38"/>
    <mergeCell ref="B44:M44"/>
    <mergeCell ref="C14:M14"/>
    <mergeCell ref="C15:M15"/>
    <mergeCell ref="C16:M16"/>
    <mergeCell ref="C17:M17"/>
    <mergeCell ref="C18:M18"/>
    <mergeCell ref="B34:M34"/>
    <mergeCell ref="C23:M23"/>
    <mergeCell ref="C24:M24"/>
    <mergeCell ref="C19:M19"/>
    <mergeCell ref="C20:M20"/>
    <mergeCell ref="C21:M21"/>
    <mergeCell ref="C22:M22"/>
    <mergeCell ref="B29:M29"/>
    <mergeCell ref="L1:O1"/>
    <mergeCell ref="B37:E41"/>
    <mergeCell ref="B5:C5"/>
    <mergeCell ref="C7:G7"/>
    <mergeCell ref="C8:G8"/>
    <mergeCell ref="H7:M7"/>
    <mergeCell ref="H8:M8"/>
    <mergeCell ref="B14:B16"/>
    <mergeCell ref="B17:B25"/>
    <mergeCell ref="B10:M10"/>
    <mergeCell ref="B11:M11"/>
    <mergeCell ref="C25:M25"/>
    <mergeCell ref="B26:M26"/>
    <mergeCell ref="B28:M28"/>
    <mergeCell ref="B30:M30"/>
    <mergeCell ref="B32:M32"/>
  </mergeCells>
  <phoneticPr fontId="2"/>
  <pageMargins left="1.1023622047244095" right="0.70866141732283472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202E-08B3-4385-A490-7AB1A4075381}">
  <sheetPr>
    <tabColor rgb="FFFFFF00"/>
    <pageSetUpPr fitToPage="1"/>
  </sheetPr>
  <dimension ref="B1:R52"/>
  <sheetViews>
    <sheetView showGridLines="0" view="pageBreakPreview" zoomScale="120" zoomScaleNormal="100" zoomScaleSheetLayoutView="120" workbookViewId="0">
      <selection activeCell="Q17" sqref="Q17"/>
    </sheetView>
  </sheetViews>
  <sheetFormatPr defaultRowHeight="18.75" x14ac:dyDescent="0.4"/>
  <cols>
    <col min="1" max="1" width="1.875" customWidth="1"/>
    <col min="2" max="2" width="8.125" customWidth="1"/>
    <col min="3" max="13" width="4.625" customWidth="1"/>
    <col min="14" max="14" width="12.25" style="1" customWidth="1"/>
    <col min="15" max="15" width="2.5" style="6" customWidth="1"/>
    <col min="16" max="16" width="3.25" customWidth="1"/>
    <col min="17" max="17" width="36.875" customWidth="1"/>
    <col min="18" max="18" width="16.25" customWidth="1"/>
  </cols>
  <sheetData>
    <row r="1" spans="2:18" ht="15.75" customHeight="1" x14ac:dyDescent="0.4">
      <c r="L1" s="30" t="s">
        <v>45</v>
      </c>
      <c r="M1" s="31"/>
      <c r="N1" s="31"/>
      <c r="O1" s="31"/>
    </row>
    <row r="2" spans="2:18" ht="15.75" customHeight="1" x14ac:dyDescent="0.4"/>
    <row r="3" spans="2:18" ht="33" x14ac:dyDescent="0.4">
      <c r="B3" s="4" t="s">
        <v>2</v>
      </c>
      <c r="C3" s="4"/>
    </row>
    <row r="4" spans="2:18" ht="18" customHeight="1" x14ac:dyDescent="0.4"/>
    <row r="5" spans="2:18" x14ac:dyDescent="0.4">
      <c r="B5" s="67" t="s">
        <v>46</v>
      </c>
      <c r="C5" s="67"/>
      <c r="D5" s="3" t="s">
        <v>3</v>
      </c>
      <c r="E5" s="25">
        <v>4</v>
      </c>
      <c r="F5" s="3" t="s">
        <v>4</v>
      </c>
      <c r="G5" t="s">
        <v>5</v>
      </c>
      <c r="H5" s="3"/>
      <c r="N5"/>
      <c r="O5"/>
    </row>
    <row r="6" spans="2:18" ht="21.75" customHeight="1" x14ac:dyDescent="0.4">
      <c r="E6" s="3"/>
      <c r="F6" s="3"/>
      <c r="G6" s="3"/>
      <c r="H6" s="3"/>
      <c r="J6" s="3"/>
      <c r="K6" s="3"/>
      <c r="L6" s="3"/>
      <c r="M6" s="3"/>
      <c r="N6"/>
      <c r="O6"/>
    </row>
    <row r="7" spans="2:18" x14ac:dyDescent="0.4">
      <c r="C7" s="33" t="s">
        <v>33</v>
      </c>
      <c r="D7" s="33"/>
      <c r="E7" s="33"/>
      <c r="F7" s="33"/>
      <c r="G7" s="33"/>
      <c r="H7" s="68" t="s">
        <v>47</v>
      </c>
      <c r="I7" s="69"/>
      <c r="J7" s="69"/>
      <c r="K7" s="69"/>
      <c r="L7" s="69"/>
      <c r="M7" s="70"/>
      <c r="N7" s="3"/>
      <c r="O7"/>
    </row>
    <row r="8" spans="2:18" x14ac:dyDescent="0.4">
      <c r="C8" s="33" t="s">
        <v>34</v>
      </c>
      <c r="D8" s="33"/>
      <c r="E8" s="33"/>
      <c r="F8" s="33"/>
      <c r="G8" s="33"/>
      <c r="H8" s="71" t="s">
        <v>48</v>
      </c>
      <c r="I8" s="69"/>
      <c r="J8" s="69"/>
      <c r="K8" s="69"/>
      <c r="L8" s="69"/>
      <c r="M8" s="70"/>
      <c r="N8"/>
      <c r="O8"/>
      <c r="P8" s="1"/>
    </row>
    <row r="9" spans="2:18" ht="17.25" customHeight="1" x14ac:dyDescent="0.4">
      <c r="D9" s="3"/>
      <c r="E9" s="3"/>
      <c r="F9" s="3"/>
      <c r="G9" s="3"/>
      <c r="H9" s="3"/>
    </row>
    <row r="10" spans="2:18" ht="19.5" thickBot="1" x14ac:dyDescent="0.45">
      <c r="B10" s="41" t="s">
        <v>25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26">
        <v>360000</v>
      </c>
      <c r="O10" s="7"/>
    </row>
    <row r="11" spans="2:18" ht="52.5" customHeight="1" thickBot="1" x14ac:dyDescent="0.45">
      <c r="B11" s="44" t="s">
        <v>26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13">
        <f>IF(N10&gt;=R15,R15,N10)</f>
        <v>360000</v>
      </c>
      <c r="O11" s="7"/>
    </row>
    <row r="12" spans="2:18" ht="6.75" customHeight="1" x14ac:dyDescent="0.4"/>
    <row r="13" spans="2:18" ht="9.75" customHeight="1" x14ac:dyDescent="0.4"/>
    <row r="14" spans="2:18" x14ac:dyDescent="0.4">
      <c r="B14" s="37" t="s">
        <v>6</v>
      </c>
      <c r="C14" s="41" t="s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27">
        <v>280000</v>
      </c>
      <c r="O14" s="7"/>
      <c r="Q14" s="2" t="s">
        <v>55</v>
      </c>
      <c r="R14" s="19">
        <v>459000</v>
      </c>
    </row>
    <row r="15" spans="2:18" x14ac:dyDescent="0.4">
      <c r="B15" s="38"/>
      <c r="C15" s="52" t="s">
        <v>14</v>
      </c>
      <c r="D15" s="53"/>
      <c r="E15" s="53"/>
      <c r="F15" s="53"/>
      <c r="G15" s="53"/>
      <c r="H15" s="53"/>
      <c r="I15" s="53"/>
      <c r="J15" s="53"/>
      <c r="K15" s="53"/>
      <c r="L15" s="53"/>
      <c r="M15" s="54"/>
      <c r="N15" s="27"/>
      <c r="O15" s="7"/>
      <c r="Q15" s="2" t="s">
        <v>0</v>
      </c>
      <c r="R15" s="19">
        <v>470700</v>
      </c>
    </row>
    <row r="16" spans="2:18" ht="19.5" thickBot="1" x14ac:dyDescent="0.45">
      <c r="B16" s="38"/>
      <c r="C16" s="41" t="s">
        <v>15</v>
      </c>
      <c r="D16" s="42"/>
      <c r="E16" s="42"/>
      <c r="F16" s="42"/>
      <c r="G16" s="42"/>
      <c r="H16" s="42"/>
      <c r="I16" s="42"/>
      <c r="J16" s="42"/>
      <c r="K16" s="42"/>
      <c r="L16" s="42"/>
      <c r="M16" s="43"/>
      <c r="N16" s="26">
        <v>56000</v>
      </c>
      <c r="O16" s="7"/>
      <c r="Q16" s="2" t="s">
        <v>35</v>
      </c>
      <c r="R16" s="19">
        <v>2295</v>
      </c>
    </row>
    <row r="17" spans="2:18" ht="19.5" thickTop="1" x14ac:dyDescent="0.4">
      <c r="B17" s="39" t="s">
        <v>1</v>
      </c>
      <c r="C17" s="61" t="s">
        <v>16</v>
      </c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28">
        <v>8000</v>
      </c>
      <c r="O17" s="7"/>
      <c r="Q17" s="2" t="s">
        <v>56</v>
      </c>
      <c r="R17" s="16">
        <f>ROUND((N11-(N32+N11*1/100*(N11-N32)/(N11*10/100)))/N32,4)</f>
        <v>0.35070000000000001</v>
      </c>
    </row>
    <row r="18" spans="2:18" x14ac:dyDescent="0.4">
      <c r="B18" s="40"/>
      <c r="C18" s="52" t="s">
        <v>17</v>
      </c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22"/>
      <c r="O18" s="7"/>
    </row>
    <row r="19" spans="2:18" ht="18.75" customHeight="1" x14ac:dyDescent="0.4">
      <c r="B19" s="40"/>
      <c r="C19" s="52" t="s">
        <v>18</v>
      </c>
      <c r="D19" s="53"/>
      <c r="E19" s="53"/>
      <c r="F19" s="53"/>
      <c r="G19" s="53"/>
      <c r="H19" s="53"/>
      <c r="I19" s="53"/>
      <c r="J19" s="53"/>
      <c r="K19" s="53"/>
      <c r="L19" s="53"/>
      <c r="M19" s="54"/>
      <c r="N19" s="22"/>
      <c r="O19" s="7"/>
    </row>
    <row r="20" spans="2:18" ht="18.75" customHeight="1" x14ac:dyDescent="0.4">
      <c r="B20" s="40"/>
      <c r="C20" s="52" t="s">
        <v>19</v>
      </c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27">
        <v>10000</v>
      </c>
      <c r="O20" s="7"/>
    </row>
    <row r="21" spans="2:18" ht="18.75" customHeight="1" x14ac:dyDescent="0.4">
      <c r="B21" s="40"/>
      <c r="C21" s="52" t="s">
        <v>20</v>
      </c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22"/>
      <c r="O21" s="7"/>
    </row>
    <row r="22" spans="2:18" x14ac:dyDescent="0.4">
      <c r="B22" s="40"/>
      <c r="C22" s="52" t="s">
        <v>21</v>
      </c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22"/>
      <c r="O22" s="7"/>
    </row>
    <row r="23" spans="2:18" ht="18.75" customHeight="1" x14ac:dyDescent="0.4">
      <c r="B23" s="40"/>
      <c r="C23" s="52" t="s">
        <v>22</v>
      </c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22"/>
      <c r="O23" s="7"/>
    </row>
    <row r="24" spans="2:18" x14ac:dyDescent="0.4">
      <c r="B24" s="40"/>
      <c r="C24" s="52" t="s">
        <v>23</v>
      </c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22"/>
      <c r="O24" s="7"/>
    </row>
    <row r="25" spans="2:18" ht="19.5" thickBot="1" x14ac:dyDescent="0.45">
      <c r="B25" s="40"/>
      <c r="C25" s="47" t="s">
        <v>24</v>
      </c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21"/>
      <c r="O25" s="7"/>
    </row>
    <row r="26" spans="2:18" ht="19.5" thickBot="1" x14ac:dyDescent="0.45">
      <c r="B26" s="50" t="s">
        <v>27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14">
        <f>SUM(N14:N25)</f>
        <v>354000</v>
      </c>
      <c r="O26" s="7"/>
    </row>
    <row r="27" spans="2:18" x14ac:dyDescent="0.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7"/>
      <c r="O27" s="7"/>
    </row>
    <row r="28" spans="2:18" x14ac:dyDescent="0.4">
      <c r="B28" s="52" t="s">
        <v>28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27">
        <v>2158</v>
      </c>
      <c r="O28" s="7"/>
    </row>
    <row r="29" spans="2:18" ht="19.5" thickBot="1" x14ac:dyDescent="0.45">
      <c r="B29" s="58" t="s">
        <v>29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29">
        <v>44</v>
      </c>
      <c r="O29" s="7"/>
    </row>
    <row r="30" spans="2:18" ht="19.5" thickBot="1" x14ac:dyDescent="0.45">
      <c r="B30" s="50" t="s">
        <v>43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5"/>
      <c r="N30" s="14">
        <f>N28*N29</f>
        <v>94952</v>
      </c>
      <c r="O30" s="7"/>
    </row>
    <row r="31" spans="2:18" ht="19.5" thickBot="1" x14ac:dyDescent="0.4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8"/>
      <c r="O31" s="7"/>
    </row>
    <row r="32" spans="2:18" ht="19.5" thickBot="1" x14ac:dyDescent="0.45">
      <c r="B32" s="50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5"/>
      <c r="N32" s="14">
        <f>N26-N30</f>
        <v>259048</v>
      </c>
      <c r="O32" s="7"/>
    </row>
    <row r="33" spans="2:17" ht="19.5" thickBot="1" x14ac:dyDescent="0.45"/>
    <row r="34" spans="2:17" ht="20.25" thickTop="1" thickBot="1" x14ac:dyDescent="0.45">
      <c r="B34" s="56" t="s">
        <v>31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15">
        <f>IFERROR(N48,"")</f>
        <v>25904</v>
      </c>
      <c r="O34" s="9"/>
    </row>
    <row r="35" spans="2:17" ht="19.5" thickTop="1" x14ac:dyDescent="0.4"/>
    <row r="36" spans="2:17" ht="9.75" customHeight="1" x14ac:dyDescent="0.4"/>
    <row r="37" spans="2:17" x14ac:dyDescent="0.4">
      <c r="B37" s="31" t="s">
        <v>7</v>
      </c>
      <c r="C37" s="31"/>
      <c r="D37" s="31"/>
      <c r="E37" s="31"/>
      <c r="F37" s="31" t="s">
        <v>12</v>
      </c>
      <c r="G37" s="31"/>
      <c r="H37" s="65" t="s">
        <v>50</v>
      </c>
      <c r="I37" s="65"/>
      <c r="J37" s="65"/>
      <c r="K37" s="65"/>
      <c r="L37" s="65"/>
      <c r="M37" s="65"/>
      <c r="N37" s="65"/>
    </row>
    <row r="38" spans="2:17" x14ac:dyDescent="0.4">
      <c r="B38" s="31"/>
      <c r="C38" s="31"/>
      <c r="D38" s="31"/>
      <c r="E38" s="31"/>
      <c r="F38" s="31" t="s">
        <v>8</v>
      </c>
      <c r="G38" s="31"/>
      <c r="H38" s="69" t="s">
        <v>52</v>
      </c>
      <c r="I38" s="69"/>
      <c r="J38" s="69"/>
      <c r="K38" s="69"/>
      <c r="L38" s="69"/>
      <c r="M38" s="69"/>
      <c r="N38" s="69"/>
    </row>
    <row r="39" spans="2:17" x14ac:dyDescent="0.4">
      <c r="B39" s="31"/>
      <c r="C39" s="31"/>
      <c r="D39" s="31"/>
      <c r="E39" s="31"/>
      <c r="F39" s="31" t="s">
        <v>9</v>
      </c>
      <c r="G39" s="31"/>
      <c r="H39" s="69" t="s">
        <v>51</v>
      </c>
      <c r="I39" s="69"/>
      <c r="J39" s="69"/>
      <c r="K39" s="69"/>
      <c r="L39" s="69"/>
      <c r="M39" s="69"/>
      <c r="N39" s="69"/>
    </row>
    <row r="40" spans="2:17" x14ac:dyDescent="0.4">
      <c r="B40" s="31"/>
      <c r="C40" s="31"/>
      <c r="D40" s="31"/>
      <c r="E40" s="31"/>
      <c r="F40" s="31" t="s">
        <v>10</v>
      </c>
      <c r="G40" s="31"/>
      <c r="H40" s="69" t="s">
        <v>53</v>
      </c>
      <c r="I40" s="69"/>
      <c r="J40" s="69"/>
      <c r="K40" s="69"/>
      <c r="L40" s="69"/>
      <c r="M40" s="69"/>
      <c r="N40" s="69"/>
    </row>
    <row r="41" spans="2:17" x14ac:dyDescent="0.4">
      <c r="B41" s="31"/>
      <c r="C41" s="31"/>
      <c r="D41" s="31"/>
      <c r="E41" s="31"/>
      <c r="F41" s="31" t="s">
        <v>11</v>
      </c>
      <c r="G41" s="31"/>
      <c r="H41" s="72" t="s">
        <v>54</v>
      </c>
      <c r="I41" s="72"/>
      <c r="J41" s="72"/>
      <c r="K41" s="72"/>
      <c r="L41" s="72"/>
      <c r="M41" s="72"/>
      <c r="N41" s="72"/>
    </row>
    <row r="44" spans="2:17" ht="57" customHeight="1" x14ac:dyDescent="0.4">
      <c r="B44" s="64" t="s">
        <v>36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1">
        <f>IF(R14-N32&lt;=0,0,N32)</f>
        <v>259048</v>
      </c>
      <c r="O44" s="8"/>
    </row>
    <row r="45" spans="2:17" ht="57.75" customHeight="1" x14ac:dyDescent="0.4">
      <c r="B45" s="64" t="s">
        <v>37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1">
        <f>ROUNDDOWN(IF(N32/N11&gt;=0.9,N32*R17,N32*0.1),0)</f>
        <v>25904</v>
      </c>
      <c r="O45" s="8"/>
    </row>
    <row r="46" spans="2:17" ht="59.25" customHeight="1" x14ac:dyDescent="0.4">
      <c r="B46" s="64" t="s">
        <v>39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11" t="str">
        <f>IF(N45+N32&gt;R14,R14-N32,"非該当")</f>
        <v>非該当</v>
      </c>
      <c r="O46" s="8"/>
    </row>
    <row r="47" spans="2:17" x14ac:dyDescent="0.4">
      <c r="B47" s="64" t="s">
        <v>38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11">
        <f>IF(N46="非該当",N45,N46)</f>
        <v>25904</v>
      </c>
      <c r="O47" s="8"/>
    </row>
    <row r="48" spans="2:17" ht="56.25" x14ac:dyDescent="0.4">
      <c r="B48" s="64" t="s">
        <v>44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11">
        <f>IF(N47-R16&lt;=0,0,N47)</f>
        <v>25904</v>
      </c>
      <c r="O48" s="8"/>
      <c r="Q48" s="5" t="s">
        <v>32</v>
      </c>
    </row>
    <row r="49" spans="2:2" ht="9" customHeight="1" x14ac:dyDescent="0.4"/>
    <row r="50" spans="2:2" x14ac:dyDescent="0.4">
      <c r="B50" t="s">
        <v>40</v>
      </c>
    </row>
    <row r="51" spans="2:2" x14ac:dyDescent="0.4">
      <c r="B51" t="s">
        <v>41</v>
      </c>
    </row>
    <row r="52" spans="2:2" x14ac:dyDescent="0.4">
      <c r="B52" t="s">
        <v>42</v>
      </c>
    </row>
  </sheetData>
  <sheetProtection algorithmName="SHA-512" hashValue="iLZ8h8bOx9ydCsiqpbi+I44+cRoeW5ETnF7Mr/F5bJJ5Dc+9AuoGU6HgmVwxR9E7ML5l+mZsTmBuMNmrR5oKdg==" saltValue="QJBREYAuNnjZAjFBkl+WoA==" spinCount="100000" sheet="1" objects="1" scenarios="1"/>
  <mergeCells count="44">
    <mergeCell ref="B48:M48"/>
    <mergeCell ref="B37:E41"/>
    <mergeCell ref="F37:G37"/>
    <mergeCell ref="H37:N37"/>
    <mergeCell ref="F38:G38"/>
    <mergeCell ref="H38:N38"/>
    <mergeCell ref="F39:G39"/>
    <mergeCell ref="H39:N39"/>
    <mergeCell ref="F40:G40"/>
    <mergeCell ref="H40:N40"/>
    <mergeCell ref="F41:G41"/>
    <mergeCell ref="H41:N41"/>
    <mergeCell ref="B44:M44"/>
    <mergeCell ref="B45:M45"/>
    <mergeCell ref="B46:M46"/>
    <mergeCell ref="B47:M47"/>
    <mergeCell ref="B34:M34"/>
    <mergeCell ref="B17:B25"/>
    <mergeCell ref="C17:M17"/>
    <mergeCell ref="C18:M18"/>
    <mergeCell ref="C19:M19"/>
    <mergeCell ref="C20:M20"/>
    <mergeCell ref="C21:M21"/>
    <mergeCell ref="C22:M22"/>
    <mergeCell ref="C23:M23"/>
    <mergeCell ref="C24:M24"/>
    <mergeCell ref="C25:M25"/>
    <mergeCell ref="B26:M26"/>
    <mergeCell ref="B28:M28"/>
    <mergeCell ref="B29:M29"/>
    <mergeCell ref="B30:M30"/>
    <mergeCell ref="B32:M32"/>
    <mergeCell ref="B10:M10"/>
    <mergeCell ref="B11:M11"/>
    <mergeCell ref="B14:B16"/>
    <mergeCell ref="C14:M14"/>
    <mergeCell ref="C15:M15"/>
    <mergeCell ref="C16:M16"/>
    <mergeCell ref="L1:O1"/>
    <mergeCell ref="B5:C5"/>
    <mergeCell ref="C7:G7"/>
    <mergeCell ref="H7:M7"/>
    <mergeCell ref="C8:G8"/>
    <mergeCell ref="H8:M8"/>
  </mergeCells>
  <phoneticPr fontId="2"/>
  <pageMargins left="1.1023622047244095" right="0.70866141732283472" top="0.74803149606299213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報酬支給額証明書（育児時短勤務手当金）</vt:lpstr>
      <vt:lpstr>記入例</vt:lpstr>
      <vt:lpstr>記入例!Print_Area</vt:lpstr>
      <vt:lpstr>'報酬支給額証明書（育児時短勤務手当金）'!Print_Area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　遥都</dc:creator>
  <cp:lastModifiedBy>斉藤　喜恵</cp:lastModifiedBy>
  <cp:lastPrinted>2025-04-24T09:05:34Z</cp:lastPrinted>
  <dcterms:created xsi:type="dcterms:W3CDTF">2025-03-25T01:53:13Z</dcterms:created>
  <dcterms:modified xsi:type="dcterms:W3CDTF">2025-04-24T09:05:47Z</dcterms:modified>
</cp:coreProperties>
</file>